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cicr-my.sharepoint.com/personal/sarias_cicr_com/Documents/SERGIO/Premio a la Excelencia/2022/Benchmarking 2022/"/>
    </mc:Choice>
  </mc:AlternateContent>
  <xr:revisionPtr revIDLastSave="222" documentId="11_35EDA43BD050C9D507EC9575D8DAA023E1C65301" xr6:coauthVersionLast="47" xr6:coauthVersionMax="47" xr10:uidLastSave="{DC8B5300-8BC0-4A84-A8BB-246273771CDC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10" i="1"/>
  <c r="G8" i="1"/>
  <c r="G6" i="1"/>
  <c r="G4" i="1"/>
  <c r="G32" i="1"/>
  <c r="G15" i="1"/>
  <c r="G53" i="1"/>
  <c r="G51" i="1"/>
  <c r="G68" i="1"/>
  <c r="G66" i="1"/>
  <c r="G64" i="1"/>
  <c r="G62" i="1"/>
  <c r="G60" i="1"/>
  <c r="G57" i="1"/>
  <c r="G55" i="1"/>
  <c r="G49" i="1"/>
  <c r="G46" i="1"/>
  <c r="G44" i="1"/>
  <c r="G42" i="1"/>
  <c r="G37" i="1"/>
  <c r="G35" i="1"/>
  <c r="G30" i="1"/>
  <c r="G28" i="1"/>
  <c r="G26" i="1"/>
  <c r="G24" i="1"/>
  <c r="G21" i="1"/>
  <c r="G19" i="1"/>
  <c r="G17" i="1"/>
  <c r="G12" i="1"/>
</calcChain>
</file>

<file path=xl/sharedStrings.xml><?xml version="1.0" encoding="utf-8"?>
<sst xmlns="http://schemas.openxmlformats.org/spreadsheetml/2006/main" count="162" uniqueCount="130">
  <si>
    <t>NOMBRE DEL INDICADOR</t>
  </si>
  <si>
    <t>FÓRMULA DE CÁLCULO</t>
  </si>
  <si>
    <t>RESULTADO REPORTADO</t>
  </si>
  <si>
    <t>1.  Razón interanual de ventas anuales netas</t>
  </si>
  <si>
    <t>__</t>
  </si>
  <si>
    <t>2.  Crecimiento interanual de utilidad anual neta</t>
  </si>
  <si>
    <t>3.  Margen de EBITDA</t>
  </si>
  <si>
    <t>4.  Razón de endeudamiento</t>
  </si>
  <si>
    <t>5.  Rendimiento sobre activos (ROA)</t>
  </si>
  <si>
    <t>6.  Porcentaje de satisfacción de clientes</t>
  </si>
  <si>
    <t>7.  Índice de reclamos</t>
  </si>
  <si>
    <t>8.  Porcentaje de entregas a tiempo</t>
  </si>
  <si>
    <t>9.  Razón interanual de participación de mercado</t>
  </si>
  <si>
    <t>10.  Porcentaje de satisfacción del personal</t>
  </si>
  <si>
    <t>11.  Índice de rotación</t>
  </si>
  <si>
    <t>12.  Porcentaje de promoción interna de personal</t>
  </si>
  <si>
    <t>13.  Inversión en capacitación como porcentaje de ventas</t>
  </si>
  <si>
    <t>14.  Índice de gravedad de accidentes</t>
  </si>
  <si>
    <t>PROCESOS</t>
  </si>
  <si>
    <t>15.  Porcentaje de Producto (Servicio) no conforme</t>
  </si>
  <si>
    <t>16.  Razón interanual de costos de operación (producción)</t>
  </si>
  <si>
    <t>17.  Razón interanual de ingresos por hora – hombre trabajada</t>
  </si>
  <si>
    <t>INNOVACIÓN Y TECNOLOGÍA</t>
  </si>
  <si>
    <t>18.  Inversión en innovación como porcentaje de las ventas</t>
  </si>
  <si>
    <t>19.  Impacto de los nuevos productos (servicios) en ventas</t>
  </si>
  <si>
    <t>20.  Ventas en mercados nuevos (o segmentos) como porcentaje de las ventas totales</t>
  </si>
  <si>
    <t>AMBIENTE</t>
  </si>
  <si>
    <t>21.  Razón interanual de residuos sólidos totales generados por unidad base</t>
  </si>
  <si>
    <t>22.  Razón interanual del consumo de agua por unidad base</t>
  </si>
  <si>
    <t>23.  Razón interanual del consumo de energía eléctrica por unidad base</t>
  </si>
  <si>
    <t>24.  Razón interanual del consumo de combustible por unidad base</t>
  </si>
  <si>
    <t>25.  Razón interanual  de  emisiones de carbono</t>
  </si>
  <si>
    <t>RESPONSABILIDAD SOCIAL</t>
  </si>
  <si>
    <t>26.  Porcentaje de inversión social</t>
  </si>
  <si>
    <t>27.  Índice de empleo local</t>
  </si>
  <si>
    <t>28.  Índice de equidad de género</t>
  </si>
  <si>
    <t>29.  Indicador de relación salarial</t>
  </si>
  <si>
    <t>30.  Porcentaje del gasto en compras hecho con proveedores locales</t>
  </si>
  <si>
    <t>Ventas anuales netas periodo 2020</t>
  </si>
  <si>
    <t>Utilidad anual neta periodo 2020</t>
  </si>
  <si>
    <t>Participación de mercado 2020</t>
  </si>
  <si>
    <t>Costo de operación en 2020</t>
  </si>
  <si>
    <t>Cantidad total de litros de combustible consumidos por unidad base en el 2020</t>
  </si>
  <si>
    <t xml:space="preserve">Esta hoja es para uso interno de su empresa y no requiere ser entregada. </t>
  </si>
  <si>
    <t>FACTOR #1</t>
  </si>
  <si>
    <t>FACTOR #2</t>
  </si>
  <si>
    <t>FACTOR #3</t>
  </si>
  <si>
    <t>Cantidad total de kilowatt - Hora de energía eléctrica consumidos por unidad base en el 2020</t>
  </si>
  <si>
    <t>HOJA CALCULADORA DON FÓRMULAS DE INDICADORES - BENCHMARKING 2022</t>
  </si>
  <si>
    <t>Ventas anuales netas periodo 2021</t>
  </si>
  <si>
    <t>Utilidad anual neta periodo 2021</t>
  </si>
  <si>
    <t>(EBITDA periodo 2021 / Ventas anuales netas periodo 2021) * 100 %</t>
  </si>
  <si>
    <t>EBITDA periodo 2021</t>
  </si>
  <si>
    <t>(Pasivo circulante 2021 + Pasivo a largo plazo 2021) / Total de Activos 2021</t>
  </si>
  <si>
    <t>Pasivo circulante 2021</t>
  </si>
  <si>
    <t>Pasivo a largo plazo 2021</t>
  </si>
  <si>
    <t>Total de Activos 2021</t>
  </si>
  <si>
    <t>Utilidad anual neta 2021 / Activo total 2021</t>
  </si>
  <si>
    <t>Utilidad anual neta 2021</t>
  </si>
  <si>
    <t>Activo total 2021</t>
  </si>
  <si>
    <t>Porcentaje de clientes satisfechos con los productos y servicios de la organización 2021</t>
  </si>
  <si>
    <t>Cantidad de reclamos recibidos 2021</t>
  </si>
  <si>
    <t>Ventas anuales netas 2021</t>
  </si>
  <si>
    <t>(Número de entregas a tiempo 2021 / Número total de entregas 2021) * 100%</t>
  </si>
  <si>
    <t>Número de entregas a tiempo 2021</t>
  </si>
  <si>
    <t>Número total de entregas 2021</t>
  </si>
  <si>
    <t>Participación de mercado 2021</t>
  </si>
  <si>
    <t>Porcentaje de colaboradores satisfechos con el ambiente laboral y condiciones de la organización 2021</t>
  </si>
  <si>
    <t>(Cantidad de trabajadores que salió de la organización durante el 2021 / Cantidad de trabajadores promedio que laboró en la organización durante el 2021) * 100 %</t>
  </si>
  <si>
    <t>Cantidad de trabajadores que salió de la organización durante el 2021</t>
  </si>
  <si>
    <t>Cantidad de trabajadores promedio que laboró en la organización durante el 2021</t>
  </si>
  <si>
    <t>(Puestos vacantes cubiertos con promoción interna de personal de la empresa durante 2021 / Cantidad total de vacantes abiertas en el 2021) * 100 %</t>
  </si>
  <si>
    <t>Puestos vacantes cubiertos con promoción interna de personal de la empresa durante 2021</t>
  </si>
  <si>
    <t>Cantidad total de vacantes abiertas en el 2021</t>
  </si>
  <si>
    <t>(Inversión en capacitación periodo 2021 / Ventas anuales netas periodo 2021) * 100 %</t>
  </si>
  <si>
    <t>Inversión en capacitación periodo 2021</t>
  </si>
  <si>
    <t>(Cantidad de días perdidos 2021 / (Total de horas – Hombre trabajadas en el periodo 2021) * 1.000</t>
  </si>
  <si>
    <t>Cantidad de días perdidos 2021</t>
  </si>
  <si>
    <t>(Cantidad de producto (servicio) no conforme 2021 / Total de producto (servicio) en el año 2021) *100 %</t>
  </si>
  <si>
    <t>Cantidad de producto (servicio) no conforme 2021</t>
  </si>
  <si>
    <t>Total de producto (servicio) en el año 2021</t>
  </si>
  <si>
    <t>Costo de operación en 2021</t>
  </si>
  <si>
    <t>(Monto total invertido por la organización en proyectos de innovación en 2021 / Ventas anuales netas del periodo 2021) * 100 %</t>
  </si>
  <si>
    <t>Monto total invertido por la organización en proyectos de innovación en 2021</t>
  </si>
  <si>
    <t>Ventas anuales netas del periodo 2021</t>
  </si>
  <si>
    <t>(Sumatoria de ventas anuales de los productos (servicios) nuevos desarrollados para el periodo 2021 / Ventas anuales netas 2021) * 100 %</t>
  </si>
  <si>
    <t>Sumatoria de ventas anuales de los productos (servicios) nuevos desarrollados para el periodo 2021</t>
  </si>
  <si>
    <t>(Sumatoria de ventas anuales logradas en los mercados nuevos (segmentos) desarrollados para el periodo 2021 / Ventas anuales netas 2021) * 100 %</t>
  </si>
  <si>
    <t>Sumatoria de ventas anuales logradas en los mercados nuevos (segmentos) desarrollados para el periodo 2021</t>
  </si>
  <si>
    <t>Cantidad de toneladas de residuos sólidos generados por unidad base en 2021</t>
  </si>
  <si>
    <t>Cantidad total de metros cúbicos de agua consumidos por unidad de base en el 2021</t>
  </si>
  <si>
    <t>Cantidad total de kilowatt - Hora de energía eléctrica consumidos por unidad base en el 2021</t>
  </si>
  <si>
    <t>Cantidad total de litros de combustible consumidos por unidad base en el 2021</t>
  </si>
  <si>
    <t>Toneladas de CO2 equivalente de la empresa en 2021</t>
  </si>
  <si>
    <t>Inversión social de la empresa en el 2021 / Ventas anuales netas en el 2021</t>
  </si>
  <si>
    <t>Inversión social de la empresa en el 2021</t>
  </si>
  <si>
    <t>Ventas anuales netas en el 2021</t>
  </si>
  <si>
    <t>(Colaboradores de la empresa que viven en la comunidad vecina al lugar en el que se desarrollan las actividades de la empresa durante el 2021 / Total de colaboradores de la empresa durante el 2021) * 100 %</t>
  </si>
  <si>
    <t>Colaboradores de la empresa que viven en la comunidad vecina al lugar en el que se desarrollan las actividades de la empresa durante el 2021</t>
  </si>
  <si>
    <t>Total de colaboradores de la empresa durante el 2021</t>
  </si>
  <si>
    <t>(Colaboradoras de género femenino en la empresa en el 2021 / Total de colaboradores de la empresa durante el 2021) * 100 %</t>
  </si>
  <si>
    <t>Colaboradoras de género femenino en la empresa en el 2021</t>
  </si>
  <si>
    <t>Salario mínimo inicial promedio pagado en la empresa al nivel inferior de la estructura organizacional de la empresa en el 2021</t>
  </si>
  <si>
    <t>(Monto de compras realizado a proveedores locales durante el 2021 / Monto total del gasto de compras de la empresa 2021) * 100 %</t>
  </si>
  <si>
    <t>Monto de compras realizado a proveedores locales durante el 2021</t>
  </si>
  <si>
    <t>Monto total del gasto de compras de la empresa 2021</t>
  </si>
  <si>
    <t>Ventas anuales netas periodo 2021 / Ventas anuales netas periodo 2020</t>
  </si>
  <si>
    <t>(Utilidad anual neta periodo 2021 - Utilidad anual neta periodo 2020) / Utilidad anual neta periodo 2020</t>
  </si>
  <si>
    <t>Participación de mercado 2021 / Participación de mercado 2020</t>
  </si>
  <si>
    <t>Costo de operación en 2021 / Costo de operación en 2020</t>
  </si>
  <si>
    <t>(Ventas anuales netas periodo 2021 / Total de horas – Hombre trabajadas en el periodo 2021) / (Ventas anuales netas periodo 2020 / Total de horas – Hombre trabajadas en el periodo 2020)</t>
  </si>
  <si>
    <t>Cantidad de toneladas de residuos sólidos generados por unidad base en 2021  / Cantidad de toneladas de residuos sólidos generados en por unidad base en 2020</t>
  </si>
  <si>
    <t>Cantidad de toneladas de residuos sólidos generados en por unidad base en 2020</t>
  </si>
  <si>
    <t>Cantidad total de metros cúbicos de agua consumidos por unidad de base en el 2021 / Cantidad total de metros cúbicos de agua consumidos por unidad base en el 2020</t>
  </si>
  <si>
    <t>Cantidad total de metros cúbicos de agua consumidos por unidad base en el 2020</t>
  </si>
  <si>
    <t>Cantidad total de kilowatt - Hora de energía eléctrica consumidos por unidad base en el 2021 / Cantidad total de kilowatt - Hora de energía eléctrica consumidos por unidad base en el 2020</t>
  </si>
  <si>
    <t>Cantidad total de litros de combustible consumidos por unidad base en el 2021 / Cantidad total de litros de combustible consumidos por unidad base en el 2020</t>
  </si>
  <si>
    <t>Toneladas de CO2 equivalente de la empresa en 2021 / Toneladas de CO2 equivalente en 2020</t>
  </si>
  <si>
    <t>Toneladas de CO2 equivalente en 2020</t>
  </si>
  <si>
    <t>CULTURA, LIDERAZGO Y ESTRATEGIA</t>
  </si>
  <si>
    <t>CLIENTES Y MERCADOS</t>
  </si>
  <si>
    <t>TALENTO HUMANO</t>
  </si>
  <si>
    <t>(Cantidad de reclamos recibidos 2021 / Ventas anuales netas 2021) * $1.000.000</t>
  </si>
  <si>
    <t>Ventas anuales netas 2021 (EN $)</t>
  </si>
  <si>
    <t>Total de Horas - Hombre trabajadas en el periodo 2021</t>
  </si>
  <si>
    <t>FACTOR #4</t>
  </si>
  <si>
    <t>Total de horas – Hombre trabajadas en el periodo 2021</t>
  </si>
  <si>
    <t>Total de horas – Hombre trabajadas en el periodo 2020</t>
  </si>
  <si>
    <t>Salario mínimo inicial promedio pagado en la empresa al nivel inferior de la estructura organizacional en el 2021 / Salario mínimo legal del 2021 correspondiente al nivel Trabajador No Calificado</t>
  </si>
  <si>
    <t>Salario mínimo legal del 2021 correspondiente al nivel Trabajador No Calificado según MTSS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</si>
</sst>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b/>
      <sz val="14"/>
      <color rgb="FF000000"/>
      <name val="Calibri"/>
    </font>
    <font>
      <b/>
      <sz val="11"/>
      <color rgb="FFFF0000"/>
      <name val="Calibri"/>
    </font>
    <font>
      <b/>
      <sz val="11"/>
      <color rgb="FF000000"/>
      <name val="Calibri"/>
    </font>
    <font>
      <b/>
      <i/>
      <sz val="11"/>
      <color rgb="FFFFFFFF"/>
      <name val="Calibri"/>
    </font>
    <font>
      <sz val="10"/>
      <name val="Arial"/>
    </font>
    <font>
      <i/>
      <sz val="11"/>
      <color rgb="FF000000"/>
      <name val="Calibri"/>
    </font>
    <font>
      <sz val="11"/>
      <color rgb="FF000000"/>
      <name val="Calibri"/>
    </font>
    <font>
      <sz val="10"/>
      <color theme="1"/>
      <name val="Arial"/>
    </font>
    <font>
      <b/>
      <sz val="11"/>
      <color rgb="FFFFFFFF"/>
      <name val="Calibri"/>
    </font>
    <font>
      <sz val="10"/>
      <color rgb="FF000000"/>
      <name val="Arial"/>
    </font>
    <font>
      <sz val="8"/>
      <name val="Arial"/>
    </font>
  </fonts>
  <fills count="18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1F497D"/>
        <bgColor rgb="FF1F497D"/>
      </patternFill>
    </fill>
    <fill>
      <patternFill patternType="solid">
        <fgColor rgb="FFDDEBF7"/>
        <bgColor rgb="FFDDEBF7"/>
      </patternFill>
    </fill>
    <fill>
      <patternFill patternType="solid">
        <fgColor rgb="FF5F497A"/>
        <bgColor rgb="FF5F497A"/>
      </patternFill>
    </fill>
    <fill>
      <patternFill patternType="solid">
        <fgColor rgb="FFF7EEFF"/>
        <bgColor rgb="FFF7EEFF"/>
      </patternFill>
    </fill>
    <fill>
      <patternFill patternType="solid">
        <fgColor rgb="FFFFFF00"/>
        <bgColor rgb="FFFFFF00"/>
      </patternFill>
    </fill>
    <fill>
      <patternFill patternType="solid">
        <fgColor rgb="FFFFF7D7"/>
        <bgColor rgb="FFFFF7D7"/>
      </patternFill>
    </fill>
    <fill>
      <patternFill patternType="solid">
        <fgColor rgb="FF943634"/>
        <bgColor rgb="FF943634"/>
      </patternFill>
    </fill>
    <fill>
      <patternFill patternType="solid">
        <fgColor rgb="FFFFD8D5"/>
        <bgColor rgb="FFFFD8D5"/>
      </patternFill>
    </fill>
    <fill>
      <patternFill patternType="solid">
        <fgColor rgb="FFE36C0A"/>
        <bgColor rgb="FFE36C0A"/>
      </patternFill>
    </fill>
    <fill>
      <patternFill patternType="solid">
        <fgColor rgb="FFFFDAC8"/>
        <bgColor rgb="FFFFDAC8"/>
      </patternFill>
    </fill>
    <fill>
      <patternFill patternType="solid">
        <fgColor rgb="FF4F6228"/>
        <bgColor rgb="FF4F6228"/>
      </patternFill>
    </fill>
    <fill>
      <patternFill patternType="solid">
        <fgColor rgb="FFF8FEE1"/>
        <bgColor rgb="FFF8FEE1"/>
      </patternFill>
    </fill>
    <fill>
      <patternFill patternType="solid">
        <fgColor rgb="FF31849B"/>
        <bgColor rgb="FF31849B"/>
      </patternFill>
    </fill>
    <fill>
      <patternFill patternType="solid">
        <fgColor rgb="FFF2FFFD"/>
        <bgColor rgb="FFF2FFFD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81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6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vertical="center"/>
    </xf>
    <xf numFmtId="0" fontId="7" fillId="14" borderId="5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center" vertical="center" wrapText="1"/>
    </xf>
    <xf numFmtId="0" fontId="7" fillId="16" borderId="5" xfId="0" applyFont="1" applyFill="1" applyBorder="1" applyAlignment="1">
      <alignment horizontal="center" vertical="center" wrapText="1"/>
    </xf>
    <xf numFmtId="0" fontId="6" fillId="16" borderId="5" xfId="0" applyFont="1" applyFill="1" applyBorder="1" applyAlignment="1">
      <alignment horizontal="center" vertical="center"/>
    </xf>
    <xf numFmtId="0" fontId="7" fillId="16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7" fillId="17" borderId="7" xfId="0" applyFont="1" applyFill="1" applyBorder="1" applyAlignment="1">
      <alignment horizontal="center" vertical="center" wrapText="1"/>
    </xf>
    <xf numFmtId="0" fontId="7" fillId="17" borderId="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7" fillId="8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 vertical="center" wrapText="1"/>
    </xf>
    <xf numFmtId="0" fontId="6" fillId="16" borderId="5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7" fillId="16" borderId="5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wrapText="1"/>
    </xf>
    <xf numFmtId="10" fontId="1" fillId="10" borderId="5" xfId="0" applyNumberFormat="1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10" fontId="1" fillId="16" borderId="5" xfId="0" applyNumberFormat="1" applyFont="1" applyFill="1" applyBorder="1" applyAlignment="1">
      <alignment horizontal="center" vertical="center" wrapText="1"/>
    </xf>
    <xf numFmtId="0" fontId="1" fillId="16" borderId="5" xfId="0" applyFont="1" applyFill="1" applyBorder="1" applyAlignment="1">
      <alignment horizontal="center" vertical="center" wrapText="1"/>
    </xf>
    <xf numFmtId="10" fontId="1" fillId="12" borderId="5" xfId="0" applyNumberFormat="1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/>
    </xf>
    <xf numFmtId="0" fontId="4" fillId="15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10" fontId="1" fillId="4" borderId="5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10" fontId="1" fillId="6" borderId="5" xfId="0" applyNumberFormat="1" applyFont="1" applyFill="1" applyBorder="1" applyAlignment="1">
      <alignment horizontal="center" vertical="center" wrapText="1"/>
    </xf>
    <xf numFmtId="10" fontId="1" fillId="8" borderId="5" xfId="0" applyNumberFormat="1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9" fontId="7" fillId="0" borderId="7" xfId="0" applyNumberFormat="1" applyFont="1" applyBorder="1" applyAlignment="1">
      <alignment horizontal="center" vertical="center" wrapText="1"/>
    </xf>
    <xf numFmtId="9" fontId="7" fillId="0" borderId="7" xfId="1" applyFont="1" applyBorder="1" applyAlignment="1">
      <alignment horizontal="center" vertical="center" wrapText="1"/>
    </xf>
    <xf numFmtId="9" fontId="1" fillId="6" borderId="5" xfId="1" applyFont="1" applyFill="1" applyBorder="1" applyAlignment="1">
      <alignment horizontal="center" vertical="center" wrapText="1"/>
    </xf>
    <xf numFmtId="9" fontId="5" fillId="0" borderId="6" xfId="1" applyFont="1" applyBorder="1"/>
    <xf numFmtId="0" fontId="7" fillId="17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17" borderId="6" xfId="0" applyFont="1" applyFill="1" applyBorder="1" applyAlignment="1">
      <alignment horizontal="center" vertical="center"/>
    </xf>
    <xf numFmtId="10" fontId="1" fillId="16" borderId="5" xfId="1" applyNumberFormat="1" applyFont="1" applyFill="1" applyBorder="1" applyAlignment="1">
      <alignment horizontal="center" vertical="center" wrapText="1"/>
    </xf>
    <xf numFmtId="10" fontId="5" fillId="0" borderId="6" xfId="1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1647825</xdr:colOff>
      <xdr:row>4</xdr:row>
      <xdr:rowOff>85728</xdr:rowOff>
    </xdr:from>
    <xdr:ext cx="3467100" cy="2552697"/>
    <xdr:grpSp>
      <xdr:nvGrpSpPr>
        <xdr:cNvPr id="2" name="Shape 2" title="Draw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7668875" y="1666878"/>
          <a:ext cx="3467100" cy="2552697"/>
          <a:chOff x="1568475" y="1489928"/>
          <a:chExt cx="3450600" cy="2529297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2803575" y="2284025"/>
            <a:ext cx="2048700" cy="1735200"/>
          </a:xfrm>
          <a:prstGeom prst="rect">
            <a:avLst/>
          </a:prstGeom>
          <a:solidFill>
            <a:srgbClr val="FFFF00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803575" y="2284025"/>
            <a:ext cx="2215500" cy="1205814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sp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/>
              <a:t>Utilicé estos resultados como respuestas en el Formulario "Reporte Benchmarking de Indicadores 2020"</a:t>
            </a:r>
            <a:endParaRPr sz="1400"/>
          </a:p>
        </xdr:txBody>
      </xdr:sp>
      <xdr:cxnSp macro="">
        <xdr:nvCxnSpPr>
          <xdr:cNvPr id="5" name="Shap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>
            <a:stCxn id="4" idx="1"/>
          </xdr:cNvCxnSpPr>
        </xdr:nvCxnSpPr>
        <xdr:spPr>
          <a:xfrm flipH="1" flipV="1">
            <a:off x="1568475" y="1489928"/>
            <a:ext cx="1235100" cy="139700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twoCellAnchor>
    <xdr:from>
      <xdr:col>2</xdr:col>
      <xdr:colOff>1619250</xdr:colOff>
      <xdr:row>1</xdr:row>
      <xdr:rowOff>228601</xdr:rowOff>
    </xdr:from>
    <xdr:to>
      <xdr:col>10</xdr:col>
      <xdr:colOff>438149</xdr:colOff>
      <xdr:row>4</xdr:row>
      <xdr:rowOff>342900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4B26959D-E91E-465A-8669-F7B7FE776CD1}"/>
            </a:ext>
          </a:extLst>
        </xdr:cNvPr>
        <xdr:cNvGrpSpPr/>
      </xdr:nvGrpSpPr>
      <xdr:grpSpPr>
        <a:xfrm>
          <a:off x="6934200" y="628651"/>
          <a:ext cx="14639924" cy="1295399"/>
          <a:chOff x="6934200" y="628651"/>
          <a:chExt cx="11963399" cy="1295399"/>
        </a:xfrm>
      </xdr:grpSpPr>
      <xdr:sp macro="" textlink="">
        <xdr:nvSpPr>
          <xdr:cNvPr id="8" name="Shap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15687127" y="628651"/>
            <a:ext cx="3210472" cy="804036"/>
          </a:xfrm>
          <a:prstGeom prst="rect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txBody>
          <a:bodyPr spcFirstLastPara="1" wrap="square" lIns="91425" tIns="91425" rIns="91425" bIns="91425" anchor="t" anchorCtr="0">
            <a:sp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/>
              <a:t>Para cada indicador complete estos cuadros con los datos de su empresa en las entradas correctas</a:t>
            </a:r>
            <a:endParaRPr sz="1400"/>
          </a:p>
        </xdr:txBody>
      </xdr:sp>
      <xdr:cxnSp macro="">
        <xdr:nvCxnSpPr>
          <xdr:cNvPr id="9" name="Shap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 flipH="1">
            <a:off x="6934200" y="857256"/>
            <a:ext cx="8774886" cy="104774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  <xdr:cxnSp macro="">
        <xdr:nvCxnSpPr>
          <xdr:cNvPr id="10" name="Shape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>
            <a:cxnSpLocks/>
          </xdr:cNvCxnSpPr>
        </xdr:nvCxnSpPr>
        <xdr:spPr>
          <a:xfrm flipH="1">
            <a:off x="9839325" y="1241876"/>
            <a:ext cx="5847802" cy="682174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69"/>
  <sheetViews>
    <sheetView tabSelected="1" workbookViewId="0">
      <pane ySplit="2" topLeftCell="A3" activePane="bottomLeft" state="frozen"/>
      <selection pane="bottomLeft" activeCell="D67" sqref="D67"/>
    </sheetView>
  </sheetViews>
  <sheetFormatPr baseColWidth="10" defaultColWidth="14.42578125" defaultRowHeight="15.75" customHeight="1" x14ac:dyDescent="0.2"/>
  <cols>
    <col min="1" max="1" width="36.42578125" customWidth="1"/>
    <col min="2" max="2" width="43.28515625" customWidth="1"/>
    <col min="3" max="6" width="40.140625" customWidth="1"/>
    <col min="7" max="7" width="33.42578125" customWidth="1"/>
  </cols>
  <sheetData>
    <row r="1" spans="1:27" ht="31.5" customHeight="1" x14ac:dyDescent="0.25">
      <c r="A1" s="57" t="s">
        <v>48</v>
      </c>
      <c r="B1" s="58"/>
      <c r="C1" s="58"/>
      <c r="D1" s="25" t="s">
        <v>43</v>
      </c>
      <c r="E1" s="1"/>
      <c r="F1" s="1"/>
      <c r="G1" s="1"/>
    </row>
    <row r="2" spans="1:27" ht="51.75" customHeight="1" x14ac:dyDescent="0.2">
      <c r="A2" s="26" t="s">
        <v>0</v>
      </c>
      <c r="B2" s="26" t="s">
        <v>1</v>
      </c>
      <c r="C2" s="26" t="s">
        <v>44</v>
      </c>
      <c r="D2" s="26" t="s">
        <v>45</v>
      </c>
      <c r="E2" s="26" t="s">
        <v>46</v>
      </c>
      <c r="F2" s="26" t="s">
        <v>125</v>
      </c>
      <c r="G2" s="26" t="s">
        <v>2</v>
      </c>
    </row>
    <row r="3" spans="1:27" ht="15" x14ac:dyDescent="0.25">
      <c r="A3" s="59" t="s">
        <v>119</v>
      </c>
      <c r="B3" s="49"/>
      <c r="C3" s="49"/>
      <c r="D3" s="49"/>
      <c r="E3" s="49"/>
      <c r="F3" s="49"/>
      <c r="G3" s="50"/>
    </row>
    <row r="4" spans="1:27" ht="26.25" customHeight="1" x14ac:dyDescent="0.2">
      <c r="A4" s="60" t="s">
        <v>3</v>
      </c>
      <c r="B4" s="61" t="s">
        <v>106</v>
      </c>
      <c r="C4" s="2" t="s">
        <v>49</v>
      </c>
      <c r="D4" s="2" t="s">
        <v>38</v>
      </c>
      <c r="E4" s="3"/>
      <c r="F4" s="30"/>
      <c r="G4" s="62" t="e">
        <f>ROUND(C5/D5, 3)</f>
        <v>#DIV/0!</v>
      </c>
    </row>
    <row r="5" spans="1:27" ht="37.5" customHeight="1" x14ac:dyDescent="0.2">
      <c r="A5" s="35"/>
      <c r="B5" s="35"/>
      <c r="C5" s="4"/>
      <c r="D5" s="4"/>
      <c r="E5" s="27" t="s">
        <v>4</v>
      </c>
      <c r="F5" s="76"/>
      <c r="G5" s="35"/>
    </row>
    <row r="6" spans="1:27" ht="26.25" customHeight="1" x14ac:dyDescent="0.2">
      <c r="A6" s="60" t="s">
        <v>5</v>
      </c>
      <c r="B6" s="61" t="s">
        <v>107</v>
      </c>
      <c r="C6" s="2" t="s">
        <v>50</v>
      </c>
      <c r="D6" s="2" t="s">
        <v>39</v>
      </c>
      <c r="E6" s="3"/>
      <c r="F6" s="30"/>
      <c r="G6" s="62" t="e">
        <f>ROUND((C7-D7)/D7,3)</f>
        <v>#DIV/0!</v>
      </c>
    </row>
    <row r="7" spans="1:27" ht="37.5" customHeight="1" x14ac:dyDescent="0.2">
      <c r="A7" s="35"/>
      <c r="B7" s="35"/>
      <c r="C7" s="4"/>
      <c r="D7" s="4"/>
      <c r="E7" s="27" t="s">
        <v>4</v>
      </c>
      <c r="F7" s="76"/>
      <c r="G7" s="35"/>
    </row>
    <row r="8" spans="1:27" ht="26.25" customHeight="1" x14ac:dyDescent="0.2">
      <c r="A8" s="60" t="s">
        <v>6</v>
      </c>
      <c r="B8" s="61" t="s">
        <v>51</v>
      </c>
      <c r="C8" s="2" t="s">
        <v>52</v>
      </c>
      <c r="D8" s="2" t="s">
        <v>49</v>
      </c>
      <c r="E8" s="3"/>
      <c r="F8" s="30"/>
      <c r="G8" s="65" t="e">
        <f>ROUND(C9/D9, 4)</f>
        <v>#DIV/0!</v>
      </c>
    </row>
    <row r="9" spans="1:27" ht="37.5" customHeight="1" x14ac:dyDescent="0.2">
      <c r="A9" s="35"/>
      <c r="B9" s="35"/>
      <c r="C9" s="4"/>
      <c r="D9" s="4"/>
      <c r="E9" s="27" t="s">
        <v>4</v>
      </c>
      <c r="F9" s="76"/>
      <c r="G9" s="35"/>
    </row>
    <row r="10" spans="1:27" ht="26.25" customHeight="1" x14ac:dyDescent="0.2">
      <c r="A10" s="60" t="s">
        <v>7</v>
      </c>
      <c r="B10" s="61" t="s">
        <v>53</v>
      </c>
      <c r="C10" s="2" t="s">
        <v>54</v>
      </c>
      <c r="D10" s="2" t="s">
        <v>55</v>
      </c>
      <c r="E10" s="2" t="s">
        <v>56</v>
      </c>
      <c r="F10" s="30"/>
      <c r="G10" s="62" t="e">
        <f>ROUND((C11+D11)/E11,3)</f>
        <v>#DIV/0!</v>
      </c>
    </row>
    <row r="11" spans="1:27" ht="37.5" customHeight="1" x14ac:dyDescent="0.2">
      <c r="A11" s="35"/>
      <c r="B11" s="35"/>
      <c r="C11" s="4"/>
      <c r="D11" s="4"/>
      <c r="E11" s="4"/>
      <c r="F11" s="77"/>
      <c r="G11" s="35"/>
    </row>
    <row r="12" spans="1:27" ht="26.25" customHeight="1" x14ac:dyDescent="0.2">
      <c r="A12" s="60" t="s">
        <v>8</v>
      </c>
      <c r="B12" s="61" t="s">
        <v>57</v>
      </c>
      <c r="C12" s="2" t="s">
        <v>58</v>
      </c>
      <c r="D12" s="2" t="s">
        <v>59</v>
      </c>
      <c r="E12" s="3"/>
      <c r="F12" s="30"/>
      <c r="G12" s="62" t="e">
        <f>ROUND(C13/D13,3)</f>
        <v>#DIV/0!</v>
      </c>
    </row>
    <row r="13" spans="1:27" ht="37.5" customHeight="1" x14ac:dyDescent="0.2">
      <c r="A13" s="35"/>
      <c r="B13" s="35"/>
      <c r="C13" s="4"/>
      <c r="D13" s="4"/>
      <c r="E13" s="27" t="s">
        <v>4</v>
      </c>
      <c r="F13" s="76"/>
      <c r="G13" s="35"/>
    </row>
    <row r="14" spans="1:27" ht="15" x14ac:dyDescent="0.25">
      <c r="A14" s="66" t="s">
        <v>120</v>
      </c>
      <c r="B14" s="49"/>
      <c r="C14" s="49"/>
      <c r="D14" s="49"/>
      <c r="E14" s="49"/>
      <c r="F14" s="49"/>
      <c r="G14" s="50"/>
    </row>
    <row r="15" spans="1:27" ht="30.75" customHeight="1" x14ac:dyDescent="0.2">
      <c r="A15" s="37" t="s">
        <v>9</v>
      </c>
      <c r="B15" s="63" t="s">
        <v>60</v>
      </c>
      <c r="C15" s="7" t="s">
        <v>60</v>
      </c>
      <c r="D15" s="7"/>
      <c r="E15" s="7"/>
      <c r="F15" s="29"/>
      <c r="G15" s="74">
        <f>ROUND(C16,4)</f>
        <v>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37.5" customHeight="1" x14ac:dyDescent="0.2">
      <c r="A16" s="35"/>
      <c r="B16" s="35"/>
      <c r="C16" s="73"/>
      <c r="D16" s="27"/>
      <c r="E16" s="27"/>
      <c r="F16" s="76"/>
      <c r="G16" s="75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26.25" customHeight="1" x14ac:dyDescent="0.2">
      <c r="A17" s="37" t="s">
        <v>10</v>
      </c>
      <c r="B17" s="63" t="s">
        <v>122</v>
      </c>
      <c r="C17" s="5" t="s">
        <v>61</v>
      </c>
      <c r="D17" s="5" t="s">
        <v>123</v>
      </c>
      <c r="E17" s="7"/>
      <c r="F17" s="29"/>
      <c r="G17" s="64" t="e">
        <f>ROUND((C18/D18)*1000000,3)</f>
        <v>#DIV/0!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37.5" customHeight="1" x14ac:dyDescent="0.2">
      <c r="A18" s="35"/>
      <c r="B18" s="35"/>
      <c r="C18" s="8"/>
      <c r="D18" s="8"/>
      <c r="E18" s="27" t="s">
        <v>4</v>
      </c>
      <c r="F18" s="76"/>
      <c r="G18" s="35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26.25" customHeight="1" x14ac:dyDescent="0.2">
      <c r="A19" s="37" t="s">
        <v>11</v>
      </c>
      <c r="B19" s="63" t="s">
        <v>63</v>
      </c>
      <c r="C19" s="5" t="s">
        <v>64</v>
      </c>
      <c r="D19" s="5" t="s">
        <v>65</v>
      </c>
      <c r="E19" s="7"/>
      <c r="F19" s="29"/>
      <c r="G19" s="69" t="e">
        <f>ROUND(C20/D20, 4)</f>
        <v>#DIV/0!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37.5" customHeight="1" x14ac:dyDescent="0.2">
      <c r="A20" s="35"/>
      <c r="B20" s="35"/>
      <c r="C20" s="4"/>
      <c r="D20" s="4"/>
      <c r="E20" s="27" t="s">
        <v>4</v>
      </c>
      <c r="F20" s="76"/>
      <c r="G20" s="3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26.25" customHeight="1" x14ac:dyDescent="0.2">
      <c r="A21" s="37" t="s">
        <v>12</v>
      </c>
      <c r="B21" s="63" t="s">
        <v>108</v>
      </c>
      <c r="C21" s="5" t="s">
        <v>66</v>
      </c>
      <c r="D21" s="5" t="s">
        <v>40</v>
      </c>
      <c r="E21" s="7"/>
      <c r="F21" s="29"/>
      <c r="G21" s="64" t="e">
        <f>ROUND(C22/D22,3)</f>
        <v>#DIV/0!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37.5" customHeight="1" x14ac:dyDescent="0.2">
      <c r="A22" s="35"/>
      <c r="B22" s="35"/>
      <c r="C22" s="8"/>
      <c r="D22" s="8"/>
      <c r="E22" s="27" t="s">
        <v>4</v>
      </c>
      <c r="F22" s="76"/>
      <c r="G22" s="35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15" x14ac:dyDescent="0.25">
      <c r="A23" s="68" t="s">
        <v>121</v>
      </c>
      <c r="B23" s="49"/>
      <c r="C23" s="49"/>
      <c r="D23" s="49"/>
      <c r="E23" s="49"/>
      <c r="F23" s="49"/>
      <c r="G23" s="50"/>
    </row>
    <row r="24" spans="1:27" ht="42.75" customHeight="1" x14ac:dyDescent="0.2">
      <c r="A24" s="34" t="s">
        <v>13</v>
      </c>
      <c r="B24" s="36" t="s">
        <v>67</v>
      </c>
      <c r="C24" s="10" t="s">
        <v>67</v>
      </c>
      <c r="D24" s="10"/>
      <c r="E24" s="10"/>
      <c r="F24" s="33"/>
      <c r="G24" s="70">
        <f>ROUND(C25,4)</f>
        <v>0</v>
      </c>
    </row>
    <row r="25" spans="1:27" ht="37.5" customHeight="1" x14ac:dyDescent="0.2">
      <c r="A25" s="35"/>
      <c r="B25" s="35"/>
      <c r="C25" s="72"/>
      <c r="D25" s="27"/>
      <c r="E25" s="27"/>
      <c r="F25" s="76"/>
      <c r="G25" s="35"/>
    </row>
    <row r="26" spans="1:27" ht="42" customHeight="1" x14ac:dyDescent="0.2">
      <c r="A26" s="34" t="s">
        <v>14</v>
      </c>
      <c r="B26" s="36" t="s">
        <v>68</v>
      </c>
      <c r="C26" s="9" t="s">
        <v>69</v>
      </c>
      <c r="D26" s="9" t="s">
        <v>70</v>
      </c>
      <c r="E26" s="10"/>
      <c r="F26" s="33"/>
      <c r="G26" s="70" t="e">
        <f>ROUND(C27/D27,4)</f>
        <v>#DIV/0!</v>
      </c>
    </row>
    <row r="27" spans="1:27" ht="37.5" customHeight="1" x14ac:dyDescent="0.2">
      <c r="A27" s="35"/>
      <c r="B27" s="35"/>
      <c r="C27" s="8"/>
      <c r="D27" s="8"/>
      <c r="E27" s="27" t="s">
        <v>4</v>
      </c>
      <c r="F27" s="76"/>
      <c r="G27" s="35"/>
    </row>
    <row r="28" spans="1:27" ht="44.25" customHeight="1" x14ac:dyDescent="0.2">
      <c r="A28" s="34" t="s">
        <v>15</v>
      </c>
      <c r="B28" s="36" t="s">
        <v>71</v>
      </c>
      <c r="C28" s="9" t="s">
        <v>72</v>
      </c>
      <c r="D28" s="9" t="s">
        <v>73</v>
      </c>
      <c r="E28" s="10"/>
      <c r="F28" s="33"/>
      <c r="G28" s="70" t="e">
        <f>ROUND(C29/D29,4)</f>
        <v>#DIV/0!</v>
      </c>
    </row>
    <row r="29" spans="1:27" ht="37.5" customHeight="1" x14ac:dyDescent="0.2">
      <c r="A29" s="35"/>
      <c r="B29" s="35"/>
      <c r="C29" s="8"/>
      <c r="D29" s="8"/>
      <c r="E29" s="27" t="s">
        <v>4</v>
      </c>
      <c r="F29" s="76"/>
      <c r="G29" s="35"/>
    </row>
    <row r="30" spans="1:27" ht="26.25" customHeight="1" x14ac:dyDescent="0.2">
      <c r="A30" s="34" t="s">
        <v>16</v>
      </c>
      <c r="B30" s="36" t="s">
        <v>74</v>
      </c>
      <c r="C30" s="9" t="s">
        <v>75</v>
      </c>
      <c r="D30" s="9" t="s">
        <v>49</v>
      </c>
      <c r="E30" s="10"/>
      <c r="F30" s="33"/>
      <c r="G30" s="70" t="e">
        <f>ROUND(C31/D31,4)</f>
        <v>#DIV/0!</v>
      </c>
    </row>
    <row r="31" spans="1:27" ht="37.5" customHeight="1" x14ac:dyDescent="0.2">
      <c r="A31" s="35"/>
      <c r="B31" s="35"/>
      <c r="C31" s="8"/>
      <c r="D31" s="8"/>
      <c r="E31" s="27" t="s">
        <v>4</v>
      </c>
      <c r="F31" s="76"/>
      <c r="G31" s="35"/>
    </row>
    <row r="32" spans="1:27" ht="33" customHeight="1" x14ac:dyDescent="0.2">
      <c r="A32" s="34" t="s">
        <v>17</v>
      </c>
      <c r="B32" s="36" t="s">
        <v>76</v>
      </c>
      <c r="C32" s="9" t="s">
        <v>77</v>
      </c>
      <c r="D32" s="9" t="s">
        <v>124</v>
      </c>
      <c r="E32" s="9"/>
      <c r="F32" s="33"/>
      <c r="G32" s="71" t="e">
        <f>ROUND((C33/D33)*1000,3)</f>
        <v>#DIV/0!</v>
      </c>
    </row>
    <row r="33" spans="1:7" ht="37.5" customHeight="1" x14ac:dyDescent="0.2">
      <c r="A33" s="35"/>
      <c r="B33" s="35"/>
      <c r="C33" s="8"/>
      <c r="D33" s="8"/>
      <c r="E33" s="27" t="s">
        <v>4</v>
      </c>
      <c r="F33" s="76"/>
      <c r="G33" s="35"/>
    </row>
    <row r="34" spans="1:7" ht="15" x14ac:dyDescent="0.25">
      <c r="A34" s="67" t="s">
        <v>18</v>
      </c>
      <c r="B34" s="49"/>
      <c r="C34" s="49"/>
      <c r="D34" s="49"/>
      <c r="E34" s="49"/>
      <c r="F34" s="49"/>
      <c r="G34" s="50"/>
    </row>
    <row r="35" spans="1:7" ht="36.75" customHeight="1" x14ac:dyDescent="0.2">
      <c r="A35" s="38" t="s">
        <v>19</v>
      </c>
      <c r="B35" s="39" t="s">
        <v>78</v>
      </c>
      <c r="C35" s="11" t="s">
        <v>79</v>
      </c>
      <c r="D35" s="11" t="s">
        <v>80</v>
      </c>
      <c r="E35" s="12"/>
      <c r="F35" s="12"/>
      <c r="G35" s="46" t="e">
        <f>ROUND(C36/D36,4)</f>
        <v>#DIV/0!</v>
      </c>
    </row>
    <row r="36" spans="1:7" ht="37.5" customHeight="1" x14ac:dyDescent="0.2">
      <c r="A36" s="35"/>
      <c r="B36" s="35"/>
      <c r="C36" s="8"/>
      <c r="D36" s="8"/>
      <c r="E36" s="27" t="s">
        <v>4</v>
      </c>
      <c r="F36" s="76"/>
      <c r="G36" s="35"/>
    </row>
    <row r="37" spans="1:7" ht="26.25" customHeight="1" x14ac:dyDescent="0.2">
      <c r="A37" s="38" t="s">
        <v>20</v>
      </c>
      <c r="B37" s="39" t="s">
        <v>109</v>
      </c>
      <c r="C37" s="11" t="s">
        <v>81</v>
      </c>
      <c r="D37" s="11" t="s">
        <v>41</v>
      </c>
      <c r="E37" s="13"/>
      <c r="F37" s="31"/>
      <c r="G37" s="47" t="e">
        <f>ROUND(C38/D38,3)</f>
        <v>#DIV/0!</v>
      </c>
    </row>
    <row r="38" spans="1:7" ht="37.5" customHeight="1" x14ac:dyDescent="0.2">
      <c r="A38" s="35"/>
      <c r="B38" s="35"/>
      <c r="C38" s="8"/>
      <c r="D38" s="8"/>
      <c r="E38" s="27" t="s">
        <v>4</v>
      </c>
      <c r="F38" s="76"/>
      <c r="G38" s="35"/>
    </row>
    <row r="39" spans="1:7" ht="43.5" customHeight="1" x14ac:dyDescent="0.2">
      <c r="A39" s="38" t="s">
        <v>21</v>
      </c>
      <c r="B39" s="39" t="s">
        <v>110</v>
      </c>
      <c r="C39" s="11" t="s">
        <v>49</v>
      </c>
      <c r="D39" s="31" t="s">
        <v>126</v>
      </c>
      <c r="E39" s="31" t="s">
        <v>38</v>
      </c>
      <c r="F39" s="31" t="s">
        <v>127</v>
      </c>
      <c r="G39" s="47" t="e">
        <f>ROUND((C40/D40)/(E40/F40),3)</f>
        <v>#DIV/0!</v>
      </c>
    </row>
    <row r="40" spans="1:7" ht="37.5" customHeight="1" x14ac:dyDescent="0.2">
      <c r="A40" s="35"/>
      <c r="B40" s="35"/>
      <c r="C40" s="14"/>
      <c r="D40" s="14"/>
      <c r="E40" s="14"/>
      <c r="F40" s="14"/>
      <c r="G40" s="35"/>
    </row>
    <row r="41" spans="1:7" ht="15" x14ac:dyDescent="0.25">
      <c r="A41" s="48" t="s">
        <v>22</v>
      </c>
      <c r="B41" s="49"/>
      <c r="C41" s="49"/>
      <c r="D41" s="49"/>
      <c r="E41" s="49"/>
      <c r="F41" s="49"/>
      <c r="G41" s="50"/>
    </row>
    <row r="42" spans="1:7" ht="38.25" customHeight="1" x14ac:dyDescent="0.2">
      <c r="A42" s="42" t="s">
        <v>23</v>
      </c>
      <c r="B42" s="44" t="s">
        <v>82</v>
      </c>
      <c r="C42" s="15" t="s">
        <v>83</v>
      </c>
      <c r="D42" s="15" t="s">
        <v>84</v>
      </c>
      <c r="E42" s="16"/>
      <c r="F42" s="16"/>
      <c r="G42" s="53" t="e">
        <f>ROUND(C43/D43,4)</f>
        <v>#DIV/0!</v>
      </c>
    </row>
    <row r="43" spans="1:7" ht="37.5" customHeight="1" x14ac:dyDescent="0.2">
      <c r="A43" s="35"/>
      <c r="B43" s="35"/>
      <c r="C43" s="14"/>
      <c r="D43" s="14"/>
      <c r="E43" s="28" t="s">
        <v>4</v>
      </c>
      <c r="F43" s="78"/>
      <c r="G43" s="35"/>
    </row>
    <row r="44" spans="1:7" ht="42.75" customHeight="1" x14ac:dyDescent="0.2">
      <c r="A44" s="42" t="s">
        <v>24</v>
      </c>
      <c r="B44" s="44" t="s">
        <v>85</v>
      </c>
      <c r="C44" s="15" t="s">
        <v>86</v>
      </c>
      <c r="D44" s="15" t="s">
        <v>62</v>
      </c>
      <c r="E44" s="17"/>
      <c r="F44" s="17"/>
      <c r="G44" s="53" t="e">
        <f>ROUND(C45/D45,4)</f>
        <v>#DIV/0!</v>
      </c>
    </row>
    <row r="45" spans="1:7" ht="37.5" customHeight="1" x14ac:dyDescent="0.2">
      <c r="A45" s="35"/>
      <c r="B45" s="35"/>
      <c r="C45" s="14"/>
      <c r="D45" s="14"/>
      <c r="E45" s="28" t="s">
        <v>4</v>
      </c>
      <c r="F45" s="78"/>
      <c r="G45" s="35"/>
    </row>
    <row r="46" spans="1:7" ht="44.25" customHeight="1" x14ac:dyDescent="0.2">
      <c r="A46" s="42" t="s">
        <v>25</v>
      </c>
      <c r="B46" s="44" t="s">
        <v>87</v>
      </c>
      <c r="C46" s="15" t="s">
        <v>88</v>
      </c>
      <c r="D46" s="15" t="s">
        <v>62</v>
      </c>
      <c r="E46" s="17"/>
      <c r="F46" s="17"/>
      <c r="G46" s="53" t="e">
        <f>ROUND(C47/D47,4)</f>
        <v>#DIV/0!</v>
      </c>
    </row>
    <row r="47" spans="1:7" ht="37.5" customHeight="1" x14ac:dyDescent="0.2">
      <c r="A47" s="35"/>
      <c r="B47" s="35"/>
      <c r="C47" s="14"/>
      <c r="D47" s="14"/>
      <c r="E47" s="28" t="s">
        <v>4</v>
      </c>
      <c r="F47" s="78"/>
      <c r="G47" s="35"/>
    </row>
    <row r="48" spans="1:7" ht="15" x14ac:dyDescent="0.25">
      <c r="A48" s="55" t="s">
        <v>26</v>
      </c>
      <c r="B48" s="49"/>
      <c r="C48" s="49"/>
      <c r="D48" s="49"/>
      <c r="E48" s="49"/>
      <c r="F48" s="49"/>
      <c r="G48" s="50"/>
    </row>
    <row r="49" spans="1:7" ht="39" customHeight="1" x14ac:dyDescent="0.2">
      <c r="A49" s="40" t="s">
        <v>27</v>
      </c>
      <c r="B49" s="45" t="s">
        <v>111</v>
      </c>
      <c r="C49" s="18" t="s">
        <v>89</v>
      </c>
      <c r="D49" s="18" t="s">
        <v>112</v>
      </c>
      <c r="E49" s="19"/>
      <c r="F49" s="19"/>
      <c r="G49" s="54" t="e">
        <f>ROUND(C50/D50,3)</f>
        <v>#DIV/0!</v>
      </c>
    </row>
    <row r="50" spans="1:7" ht="37.5" customHeight="1" x14ac:dyDescent="0.2">
      <c r="A50" s="35"/>
      <c r="B50" s="35"/>
      <c r="C50" s="14"/>
      <c r="D50" s="14"/>
      <c r="E50" s="28" t="s">
        <v>4</v>
      </c>
      <c r="F50" s="78"/>
      <c r="G50" s="35"/>
    </row>
    <row r="51" spans="1:7" ht="42" customHeight="1" x14ac:dyDescent="0.2">
      <c r="A51" s="40" t="s">
        <v>28</v>
      </c>
      <c r="B51" s="45" t="s">
        <v>113</v>
      </c>
      <c r="C51" s="18" t="s">
        <v>90</v>
      </c>
      <c r="D51" s="18" t="s">
        <v>114</v>
      </c>
      <c r="E51" s="20"/>
      <c r="F51" s="20"/>
      <c r="G51" s="54" t="e">
        <f>ROUND(C52/D52,3)</f>
        <v>#DIV/0!</v>
      </c>
    </row>
    <row r="52" spans="1:7" ht="37.5" customHeight="1" x14ac:dyDescent="0.2">
      <c r="A52" s="35"/>
      <c r="B52" s="35"/>
      <c r="C52" s="14"/>
      <c r="D52" s="14"/>
      <c r="E52" s="28" t="s">
        <v>4</v>
      </c>
      <c r="F52" s="78"/>
      <c r="G52" s="35"/>
    </row>
    <row r="53" spans="1:7" ht="41.25" customHeight="1" x14ac:dyDescent="0.2">
      <c r="A53" s="40" t="s">
        <v>29</v>
      </c>
      <c r="B53" s="45" t="s">
        <v>115</v>
      </c>
      <c r="C53" s="18" t="s">
        <v>91</v>
      </c>
      <c r="D53" s="18" t="s">
        <v>47</v>
      </c>
      <c r="E53" s="18"/>
      <c r="F53" s="32"/>
      <c r="G53" s="54" t="e">
        <f>ROUND(C52/D52,3)</f>
        <v>#DIV/0!</v>
      </c>
    </row>
    <row r="54" spans="1:7" ht="37.5" customHeight="1" x14ac:dyDescent="0.2">
      <c r="A54" s="35"/>
      <c r="B54" s="35"/>
      <c r="C54" s="14"/>
      <c r="D54" s="14"/>
      <c r="E54" s="28"/>
      <c r="F54" s="78"/>
      <c r="G54" s="35"/>
    </row>
    <row r="55" spans="1:7" ht="41.25" customHeight="1" x14ac:dyDescent="0.2">
      <c r="A55" s="40" t="s">
        <v>30</v>
      </c>
      <c r="B55" s="45" t="s">
        <v>116</v>
      </c>
      <c r="C55" s="18" t="s">
        <v>92</v>
      </c>
      <c r="D55" s="18" t="s">
        <v>42</v>
      </c>
      <c r="E55" s="20"/>
      <c r="F55" s="20"/>
      <c r="G55" s="54" t="e">
        <f>ROUND(C56/D56,3)</f>
        <v>#DIV/0!</v>
      </c>
    </row>
    <row r="56" spans="1:7" ht="37.5" customHeight="1" x14ac:dyDescent="0.2">
      <c r="A56" s="35"/>
      <c r="B56" s="35"/>
      <c r="C56" s="14"/>
      <c r="D56" s="14"/>
      <c r="E56" s="28" t="s">
        <v>4</v>
      </c>
      <c r="F56" s="78"/>
      <c r="G56" s="35"/>
    </row>
    <row r="57" spans="1:7" ht="38.25" customHeight="1" x14ac:dyDescent="0.2">
      <c r="A57" s="40" t="s">
        <v>31</v>
      </c>
      <c r="B57" s="45" t="s">
        <v>117</v>
      </c>
      <c r="C57" s="18" t="s">
        <v>93</v>
      </c>
      <c r="D57" s="18" t="s">
        <v>118</v>
      </c>
      <c r="E57" s="20"/>
      <c r="F57" s="20"/>
      <c r="G57" s="54" t="e">
        <f>ROUND(C58/D58,3)</f>
        <v>#DIV/0!</v>
      </c>
    </row>
    <row r="58" spans="1:7" ht="37.5" customHeight="1" x14ac:dyDescent="0.2">
      <c r="A58" s="35"/>
      <c r="B58" s="35"/>
      <c r="C58" s="14"/>
      <c r="D58" s="14"/>
      <c r="E58" s="28" t="s">
        <v>4</v>
      </c>
      <c r="F58" s="78"/>
      <c r="G58" s="35"/>
    </row>
    <row r="59" spans="1:7" ht="15" x14ac:dyDescent="0.25">
      <c r="A59" s="56" t="s">
        <v>32</v>
      </c>
      <c r="B59" s="49"/>
      <c r="C59" s="49"/>
      <c r="D59" s="49"/>
      <c r="E59" s="49"/>
      <c r="F59" s="49"/>
      <c r="G59" s="50"/>
    </row>
    <row r="60" spans="1:7" ht="30.75" customHeight="1" x14ac:dyDescent="0.2">
      <c r="A60" s="41" t="s">
        <v>33</v>
      </c>
      <c r="B60" s="43" t="s">
        <v>94</v>
      </c>
      <c r="C60" s="21" t="s">
        <v>95</v>
      </c>
      <c r="D60" s="21" t="s">
        <v>96</v>
      </c>
      <c r="E60" s="23"/>
      <c r="F60" s="23"/>
      <c r="G60" s="79" t="e">
        <f>ROUND(C61/D61,3)</f>
        <v>#DIV/0!</v>
      </c>
    </row>
    <row r="61" spans="1:7" ht="37.5" customHeight="1" x14ac:dyDescent="0.2">
      <c r="A61" s="35"/>
      <c r="B61" s="35"/>
      <c r="C61" s="14"/>
      <c r="D61" s="14"/>
      <c r="E61" s="28" t="s">
        <v>4</v>
      </c>
      <c r="F61" s="78"/>
      <c r="G61" s="80"/>
    </row>
    <row r="62" spans="1:7" ht="56.25" customHeight="1" x14ac:dyDescent="0.2">
      <c r="A62" s="41" t="s">
        <v>34</v>
      </c>
      <c r="B62" s="43" t="s">
        <v>97</v>
      </c>
      <c r="C62" s="22" t="s">
        <v>98</v>
      </c>
      <c r="D62" s="22" t="s">
        <v>99</v>
      </c>
      <c r="E62" s="24"/>
      <c r="F62" s="24"/>
      <c r="G62" s="51" t="e">
        <f>ROUND(C63/D63,4)</f>
        <v>#DIV/0!</v>
      </c>
    </row>
    <row r="63" spans="1:7" ht="37.5" customHeight="1" x14ac:dyDescent="0.2">
      <c r="A63" s="35"/>
      <c r="B63" s="35"/>
      <c r="C63" s="14"/>
      <c r="D63" s="14"/>
      <c r="E63" s="28" t="s">
        <v>4</v>
      </c>
      <c r="F63" s="78"/>
      <c r="G63" s="35"/>
    </row>
    <row r="64" spans="1:7" ht="37.5" customHeight="1" x14ac:dyDescent="0.2">
      <c r="A64" s="41" t="s">
        <v>35</v>
      </c>
      <c r="B64" s="43" t="s">
        <v>100</v>
      </c>
      <c r="C64" s="22" t="s">
        <v>101</v>
      </c>
      <c r="D64" s="22" t="s">
        <v>99</v>
      </c>
      <c r="E64" s="24"/>
      <c r="F64" s="24"/>
      <c r="G64" s="51" t="e">
        <f>ROUND(C65/D65,4)</f>
        <v>#DIV/0!</v>
      </c>
    </row>
    <row r="65" spans="1:7" ht="37.5" customHeight="1" x14ac:dyDescent="0.2">
      <c r="A65" s="35"/>
      <c r="B65" s="35"/>
      <c r="C65" s="14"/>
      <c r="D65" s="14"/>
      <c r="E65" s="28" t="s">
        <v>4</v>
      </c>
      <c r="F65" s="78"/>
      <c r="G65" s="35"/>
    </row>
    <row r="66" spans="1:7" ht="48" customHeight="1" x14ac:dyDescent="0.2">
      <c r="A66" s="41" t="s">
        <v>36</v>
      </c>
      <c r="B66" s="43" t="s">
        <v>128</v>
      </c>
      <c r="C66" s="22" t="s">
        <v>102</v>
      </c>
      <c r="D66" s="22" t="s">
        <v>129</v>
      </c>
      <c r="E66" s="24"/>
      <c r="F66" s="24"/>
      <c r="G66" s="52">
        <f>ROUND(C67/D67,3)</f>
        <v>0</v>
      </c>
    </row>
    <row r="67" spans="1:7" ht="37.5" customHeight="1" x14ac:dyDescent="0.2">
      <c r="A67" s="35"/>
      <c r="B67" s="35"/>
      <c r="C67" s="14"/>
      <c r="D67" s="14">
        <v>319574.46000000002</v>
      </c>
      <c r="E67" s="28" t="s">
        <v>4</v>
      </c>
      <c r="F67" s="78"/>
      <c r="G67" s="35"/>
    </row>
    <row r="68" spans="1:7" ht="37.5" customHeight="1" x14ac:dyDescent="0.2">
      <c r="A68" s="41" t="s">
        <v>37</v>
      </c>
      <c r="B68" s="43" t="s">
        <v>103</v>
      </c>
      <c r="C68" s="22" t="s">
        <v>104</v>
      </c>
      <c r="D68" s="22" t="s">
        <v>105</v>
      </c>
      <c r="E68" s="24"/>
      <c r="F68" s="24"/>
      <c r="G68" s="51" t="e">
        <f>ROUND(C69/D69,4)</f>
        <v>#DIV/0!</v>
      </c>
    </row>
    <row r="69" spans="1:7" ht="37.5" customHeight="1" x14ac:dyDescent="0.2">
      <c r="A69" s="35"/>
      <c r="B69" s="35"/>
      <c r="C69" s="14"/>
      <c r="D69" s="14"/>
      <c r="E69" s="28" t="s">
        <v>4</v>
      </c>
      <c r="F69" s="78"/>
      <c r="G69" s="35"/>
    </row>
  </sheetData>
  <mergeCells count="98">
    <mergeCell ref="A17:A18"/>
    <mergeCell ref="B17:B18"/>
    <mergeCell ref="G17:G18"/>
    <mergeCell ref="A19:A20"/>
    <mergeCell ref="B19:B20"/>
    <mergeCell ref="G19:G20"/>
    <mergeCell ref="A15:A16"/>
    <mergeCell ref="B15:B16"/>
    <mergeCell ref="G15:G16"/>
    <mergeCell ref="A6:A7"/>
    <mergeCell ref="A8:A9"/>
    <mergeCell ref="B8:B9"/>
    <mergeCell ref="A10:A11"/>
    <mergeCell ref="B10:B11"/>
    <mergeCell ref="A12:A13"/>
    <mergeCell ref="B12:B13"/>
    <mergeCell ref="G8:G9"/>
    <mergeCell ref="G10:G11"/>
    <mergeCell ref="G12:G13"/>
    <mergeCell ref="A14:G14"/>
    <mergeCell ref="B6:B7"/>
    <mergeCell ref="G6:G7"/>
    <mergeCell ref="A1:C1"/>
    <mergeCell ref="A3:G3"/>
    <mergeCell ref="A4:A5"/>
    <mergeCell ref="B4:B5"/>
    <mergeCell ref="G4:G5"/>
    <mergeCell ref="G64:G65"/>
    <mergeCell ref="G66:G67"/>
    <mergeCell ref="G68:G69"/>
    <mergeCell ref="G42:G43"/>
    <mergeCell ref="G44:G45"/>
    <mergeCell ref="G46:G47"/>
    <mergeCell ref="G49:G50"/>
    <mergeCell ref="G51:G52"/>
    <mergeCell ref="G53:G54"/>
    <mergeCell ref="G55:G56"/>
    <mergeCell ref="A48:G48"/>
    <mergeCell ref="A59:G59"/>
    <mergeCell ref="G57:G58"/>
    <mergeCell ref="G60:G61"/>
    <mergeCell ref="B64:B65"/>
    <mergeCell ref="G35:G36"/>
    <mergeCell ref="G37:G38"/>
    <mergeCell ref="G39:G40"/>
    <mergeCell ref="A41:G41"/>
    <mergeCell ref="B62:B63"/>
    <mergeCell ref="A62:A63"/>
    <mergeCell ref="G62:G63"/>
    <mergeCell ref="B66:B67"/>
    <mergeCell ref="B68:B69"/>
    <mergeCell ref="B39:B40"/>
    <mergeCell ref="B42:B43"/>
    <mergeCell ref="B44:B45"/>
    <mergeCell ref="B46:B47"/>
    <mergeCell ref="B49:B50"/>
    <mergeCell ref="B51:B52"/>
    <mergeCell ref="B53:B54"/>
    <mergeCell ref="B55:B56"/>
    <mergeCell ref="B57:B58"/>
    <mergeCell ref="B60:B61"/>
    <mergeCell ref="A64:A65"/>
    <mergeCell ref="A66:A67"/>
    <mergeCell ref="A68:A69"/>
    <mergeCell ref="A37:A38"/>
    <mergeCell ref="A39:A40"/>
    <mergeCell ref="A42:A43"/>
    <mergeCell ref="A44:A45"/>
    <mergeCell ref="A46:A47"/>
    <mergeCell ref="A49:A50"/>
    <mergeCell ref="A51:A52"/>
    <mergeCell ref="A55:A56"/>
    <mergeCell ref="A57:A58"/>
    <mergeCell ref="A60:A61"/>
    <mergeCell ref="B32:B33"/>
    <mergeCell ref="A35:A36"/>
    <mergeCell ref="B35:B36"/>
    <mergeCell ref="B37:B38"/>
    <mergeCell ref="A53:A54"/>
    <mergeCell ref="A34:G34"/>
    <mergeCell ref="G32:G33"/>
    <mergeCell ref="A32:A33"/>
    <mergeCell ref="A28:A29"/>
    <mergeCell ref="B28:B29"/>
    <mergeCell ref="A30:A31"/>
    <mergeCell ref="B30:B31"/>
    <mergeCell ref="A21:A22"/>
    <mergeCell ref="A24:A25"/>
    <mergeCell ref="B24:B25"/>
    <mergeCell ref="A26:A27"/>
    <mergeCell ref="B26:B27"/>
    <mergeCell ref="B21:B22"/>
    <mergeCell ref="A23:G23"/>
    <mergeCell ref="G21:G22"/>
    <mergeCell ref="G24:G25"/>
    <mergeCell ref="G26:G27"/>
    <mergeCell ref="G28:G29"/>
    <mergeCell ref="G30:G31"/>
  </mergeCells>
  <phoneticPr fontId="1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Sergio Arias Leitón</cp:lastModifiedBy>
  <dcterms:modified xsi:type="dcterms:W3CDTF">2022-05-02T19:22:31Z</dcterms:modified>
</cp:coreProperties>
</file>